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actrans.sharepoint.com/Shared Documents/Finance/ITOC/Meetings/2023/20230420/"/>
    </mc:Choice>
  </mc:AlternateContent>
  <xr:revisionPtr revIDLastSave="138" documentId="11_9011D665B1EB45BB76AE13EDB6D1112DDF264135" xr6:coauthVersionLast="47" xr6:coauthVersionMax="47" xr10:uidLastSave="{FD2C237C-116A-48E1-865B-43EFA0A6E402}"/>
  <bookViews>
    <workbookView xWindow="28695" yWindow="0" windowWidth="29010" windowHeight="15585" xr2:uid="{00000000-000D-0000-FFFF-FFFF00000000}"/>
  </bookViews>
  <sheets>
    <sheet name="Consolidated" sheetId="1" r:id="rId1"/>
    <sheet name="CI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5" i="4" s="1"/>
  <c r="D17" i="4"/>
  <c r="D15" i="4"/>
  <c r="B16" i="4"/>
  <c r="D2" i="4"/>
  <c r="B9" i="4"/>
  <c r="B3" i="4"/>
  <c r="B2" i="4" s="1"/>
</calcChain>
</file>

<file path=xl/sharedStrings.xml><?xml version="1.0" encoding="utf-8"?>
<sst xmlns="http://schemas.openxmlformats.org/spreadsheetml/2006/main" count="59" uniqueCount="55">
  <si>
    <t>Description</t>
  </si>
  <si>
    <t>Sales Tax</t>
  </si>
  <si>
    <t>SCTMFP Fees *</t>
  </si>
  <si>
    <t>Interest and Other</t>
  </si>
  <si>
    <t>SacMetro FSP **</t>
  </si>
  <si>
    <t>SAVSA***</t>
  </si>
  <si>
    <t>Administration</t>
  </si>
  <si>
    <t>SacMetro FSP</t>
  </si>
  <si>
    <t>SAVSA</t>
  </si>
  <si>
    <t>Transit</t>
  </si>
  <si>
    <t>Professional Services</t>
  </si>
  <si>
    <t>Contributions to Measure A Entities:</t>
  </si>
  <si>
    <t xml:space="preserve">Ongoing Allocations </t>
  </si>
  <si>
    <t>Capital Improvement Program (CIP)</t>
  </si>
  <si>
    <t>Debt Service:</t>
  </si>
  <si>
    <t>Principal</t>
  </si>
  <si>
    <t>Interest and Other Charges</t>
  </si>
  <si>
    <t>Revenue Change from FY 2023 to FY 2024</t>
  </si>
  <si>
    <t>Appropriations Change from FY 2023 to FY 2024</t>
  </si>
  <si>
    <t>Change in Percent</t>
  </si>
  <si>
    <t>I-5 Carpool Lanes US 50 - I-80</t>
  </si>
  <si>
    <t>Hwy 50 HOV</t>
  </si>
  <si>
    <t>Grant Line Road</t>
  </si>
  <si>
    <t>City of Citrus Heights:</t>
  </si>
  <si>
    <t>City of Sacramento:</t>
  </si>
  <si>
    <t>Intermodal</t>
  </si>
  <si>
    <t>Intermodal - Governance</t>
  </si>
  <si>
    <t>Richards/I-5</t>
  </si>
  <si>
    <t>County of Sacramento:</t>
  </si>
  <si>
    <t>Bradshaw at Jackson Rd.</t>
  </si>
  <si>
    <t>Folsom Blvd.</t>
  </si>
  <si>
    <t>Greenback Lane Phase 1</t>
  </si>
  <si>
    <t>Greenback Lane Phase 2</t>
  </si>
  <si>
    <t>Hazel Ave. Phase 1</t>
  </si>
  <si>
    <t>Hazel Ave. 50 to Folsom</t>
  </si>
  <si>
    <t>Madison Ave. Phase 1</t>
  </si>
  <si>
    <t>South Watt Phase 1</t>
  </si>
  <si>
    <t>Sunrise - Jackson to Grant Line</t>
  </si>
  <si>
    <t>Watt Ave. - Antelope to Cap City</t>
  </si>
  <si>
    <t>Capital SouthEast Connector JPA</t>
  </si>
  <si>
    <t>Sacramento Regional Transit District:</t>
  </si>
  <si>
    <t>Sacramento Valley Station Loop</t>
  </si>
  <si>
    <t>City of Galt:</t>
  </si>
  <si>
    <t>Kost Road Improvements</t>
  </si>
  <si>
    <t>City of Rancho Cordova:</t>
  </si>
  <si>
    <t>Chase Drive - American River Parkway Connect</t>
  </si>
  <si>
    <t>Broadway Complete Streets</t>
  </si>
  <si>
    <t>Envision Broadway In Oak Park</t>
  </si>
  <si>
    <t>Stockton Blvd. Complete Street</t>
  </si>
  <si>
    <t>Greenback Lane Complete Streets</t>
  </si>
  <si>
    <t>Arden Way Complete Streets</t>
  </si>
  <si>
    <t>California Department of Transporation:</t>
  </si>
  <si>
    <t>Capital SouthEast Connector JPA:</t>
  </si>
  <si>
    <t>Jurisdiction and Project Name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</si>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</sst>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 indent="1"/>
    </xf>
    <xf numFmtId="164" fontId="1" fillId="0" borderId="0" xfId="2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1" fillId="0" borderId="0" xfId="2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right"/>
    </xf>
    <xf numFmtId="166" fontId="3" fillId="2" borderId="0" xfId="3" applyNumberFormat="1" applyFont="1" applyFill="1" applyAlignment="1">
      <alignment horizontal="center" wrapText="1"/>
    </xf>
    <xf numFmtId="166" fontId="6" fillId="0" borderId="0" xfId="3" applyNumberFormat="1" applyFont="1" applyAlignment="1">
      <alignment horizontal="right"/>
    </xf>
    <xf numFmtId="166" fontId="0" fillId="0" borderId="0" xfId="3" applyNumberFormat="1" applyFont="1"/>
    <xf numFmtId="166" fontId="0" fillId="0" borderId="0" xfId="3" applyNumberFormat="1" applyFont="1" applyAlignment="1">
      <alignment horizontal="right"/>
    </xf>
    <xf numFmtId="165" fontId="0" fillId="0" borderId="0" xfId="0" applyNumberFormat="1"/>
    <xf numFmtId="0" fontId="2" fillId="0" borderId="0" xfId="0" applyFont="1" applyFill="1"/>
    <xf numFmtId="165" fontId="2" fillId="0" borderId="0" xfId="1" applyNumberFormat="1" applyFont="1" applyFill="1"/>
    <xf numFmtId="0" fontId="0" fillId="0" borderId="0" xfId="0" applyFill="1" applyAlignment="1">
      <alignment horizontal="right"/>
    </xf>
    <xf numFmtId="165" fontId="0" fillId="0" borderId="0" xfId="1" applyNumberFormat="1" applyFont="1" applyFill="1" applyBorder="1"/>
    <xf numFmtId="165" fontId="0" fillId="0" borderId="0" xfId="1" applyNumberFormat="1" applyFont="1" applyFill="1"/>
    <xf numFmtId="0" fontId="0" fillId="0" borderId="0" xfId="0" applyFont="1" applyFill="1" applyAlignment="1">
      <alignment horizontal="right"/>
    </xf>
    <xf numFmtId="165" fontId="1" fillId="0" borderId="0" xfId="1" applyNumberFormat="1" applyFont="1" applyFill="1"/>
    <xf numFmtId="0" fontId="0" fillId="0" borderId="0" xfId="0" applyFill="1" applyAlignment="1">
      <alignment horizontal="right" wrapText="1"/>
    </xf>
    <xf numFmtId="165" fontId="2" fillId="0" borderId="0" xfId="0" applyNumberFormat="1" applyFont="1" applyFill="1"/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" xfId="4" xr:uid="{153D7170-B65E-4881-AC0D-4D97608EC7E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E17" sqref="E17"/>
    </sheetView>
  </sheetViews>
  <sheetFormatPr defaultRowHeight="15" x14ac:dyDescent="0.25"/>
  <cols>
    <col min="1" max="1" width="34.42578125" bestFit="1" customWidth="1"/>
    <col min="2" max="2" width="15" bestFit="1" customWidth="1"/>
    <col min="3" max="3" width="16.140625" bestFit="1" customWidth="1"/>
  </cols>
  <sheetData>
    <row r="1" spans="1:3" ht="45" x14ac:dyDescent="0.25">
      <c r="A1" s="1" t="s">
        <v>0</v>
      </c>
      <c r="B1" s="1" t="s">
        <v>17</v>
      </c>
      <c r="C1" s="9" t="s">
        <v>19</v>
      </c>
    </row>
    <row r="2" spans="1:3" x14ac:dyDescent="0.25">
      <c r="A2" s="2" t="s">
        <v>1</v>
      </c>
      <c r="B2" s="4">
        <v>-2143000</v>
      </c>
      <c r="C2" s="11">
        <v>-1.2166251284467734E-2</v>
      </c>
    </row>
    <row r="3" spans="1:3" x14ac:dyDescent="0.25">
      <c r="A3" s="2" t="s">
        <v>2</v>
      </c>
      <c r="B3" s="5">
        <v>20280</v>
      </c>
      <c r="C3" s="10">
        <v>3.3784960061945756E-3</v>
      </c>
    </row>
    <row r="4" spans="1:3" x14ac:dyDescent="0.25">
      <c r="A4" s="2" t="s">
        <v>3</v>
      </c>
      <c r="B4" s="5">
        <v>-4147189</v>
      </c>
      <c r="C4" s="10">
        <v>-0.91916279543963542</v>
      </c>
    </row>
    <row r="5" spans="1:3" x14ac:dyDescent="0.25">
      <c r="A5" s="2" t="s">
        <v>4</v>
      </c>
      <c r="B5" s="5">
        <v>-516367</v>
      </c>
      <c r="C5" s="10">
        <v>-0.13172217599350225</v>
      </c>
    </row>
    <row r="6" spans="1:3" x14ac:dyDescent="0.25">
      <c r="A6" s="2" t="s">
        <v>5</v>
      </c>
      <c r="B6" s="5">
        <v>311404.84250000003</v>
      </c>
      <c r="C6" s="10">
        <v>7.7851210625000009</v>
      </c>
    </row>
    <row r="7" spans="1:3" x14ac:dyDescent="0.25">
      <c r="B7" s="6"/>
      <c r="C7" s="10"/>
    </row>
    <row r="8" spans="1:3" ht="45" x14ac:dyDescent="0.25">
      <c r="A8" s="1" t="s">
        <v>0</v>
      </c>
      <c r="B8" s="1" t="s">
        <v>18</v>
      </c>
      <c r="C8" s="9" t="s">
        <v>19</v>
      </c>
    </row>
    <row r="9" spans="1:3" x14ac:dyDescent="0.25">
      <c r="A9" s="2" t="s">
        <v>6</v>
      </c>
      <c r="B9" s="7">
        <v>683115</v>
      </c>
      <c r="C9" s="12">
        <v>0.85429526877632489</v>
      </c>
    </row>
    <row r="10" spans="1:3" x14ac:dyDescent="0.25">
      <c r="A10" s="2" t="s">
        <v>7</v>
      </c>
      <c r="B10" s="8">
        <v>-40098</v>
      </c>
      <c r="C10" s="12">
        <v>-1.114924410749742E-2</v>
      </c>
    </row>
    <row r="11" spans="1:3" x14ac:dyDescent="0.25">
      <c r="A11" s="2" t="s">
        <v>8</v>
      </c>
      <c r="B11" s="8">
        <v>276136</v>
      </c>
      <c r="C11" s="12">
        <v>3.6678754067875405</v>
      </c>
    </row>
    <row r="12" spans="1:3" x14ac:dyDescent="0.25">
      <c r="A12" s="2" t="s">
        <v>9</v>
      </c>
      <c r="B12" s="8">
        <v>-962106</v>
      </c>
      <c r="C12" s="12">
        <v>-0.176141949643599</v>
      </c>
    </row>
    <row r="13" spans="1:3" x14ac:dyDescent="0.25">
      <c r="A13" s="2" t="s">
        <v>10</v>
      </c>
      <c r="B13" s="8">
        <v>-160000</v>
      </c>
      <c r="C13" s="12">
        <v>-0.48484848484848486</v>
      </c>
    </row>
    <row r="14" spans="1:3" x14ac:dyDescent="0.25">
      <c r="A14" s="2" t="s">
        <v>11</v>
      </c>
      <c r="B14" s="8"/>
      <c r="C14" s="12"/>
    </row>
    <row r="15" spans="1:3" x14ac:dyDescent="0.25">
      <c r="A15" s="3" t="s">
        <v>12</v>
      </c>
      <c r="B15" s="8">
        <v>-1893695.1200000048</v>
      </c>
      <c r="C15" s="12">
        <v>-1.3727011138624437E-2</v>
      </c>
    </row>
    <row r="16" spans="1:3" x14ac:dyDescent="0.25">
      <c r="A16" s="3" t="s">
        <v>13</v>
      </c>
      <c r="B16" s="8">
        <v>5824630</v>
      </c>
      <c r="C16" s="12">
        <v>0.2151193805586501</v>
      </c>
    </row>
    <row r="17" spans="1:3" x14ac:dyDescent="0.25">
      <c r="A17" s="2" t="s">
        <v>14</v>
      </c>
      <c r="B17" s="8"/>
      <c r="C17" s="12"/>
    </row>
    <row r="18" spans="1:3" x14ac:dyDescent="0.25">
      <c r="A18" s="3" t="s">
        <v>15</v>
      </c>
      <c r="B18" s="8">
        <v>-75000</v>
      </c>
      <c r="C18" s="12">
        <v>-1.6835016835016835E-2</v>
      </c>
    </row>
    <row r="19" spans="1:3" x14ac:dyDescent="0.25">
      <c r="A19" s="3" t="s">
        <v>16</v>
      </c>
      <c r="B19" s="8">
        <v>-4768779.6700000167</v>
      </c>
      <c r="C19" s="12">
        <v>-0.23541318255267393</v>
      </c>
    </row>
    <row r="20" spans="1:3" x14ac:dyDescent="0.25">
      <c r="A20" s="3"/>
      <c r="B20" s="8"/>
      <c r="C2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ED4E-7795-44D5-8848-F2D7FA3B9F3D}">
  <dimension ref="A1:D36"/>
  <sheetViews>
    <sheetView workbookViewId="0">
      <selection sqref="A1:D18"/>
    </sheetView>
  </sheetViews>
  <sheetFormatPr defaultRowHeight="15" x14ac:dyDescent="0.25"/>
  <cols>
    <col min="1" max="1" width="38.42578125" customWidth="1"/>
    <col min="2" max="2" width="11.5703125" bestFit="1" customWidth="1"/>
    <col min="3" max="3" width="31.5703125" bestFit="1" customWidth="1"/>
    <col min="4" max="4" width="11.5703125" bestFit="1" customWidth="1"/>
  </cols>
  <sheetData>
    <row r="1" spans="1:4" x14ac:dyDescent="0.25">
      <c r="A1" s="23" t="s">
        <v>53</v>
      </c>
      <c r="B1" s="23" t="s">
        <v>54</v>
      </c>
      <c r="C1" s="23" t="s">
        <v>53</v>
      </c>
      <c r="D1" s="23" t="s">
        <v>54</v>
      </c>
    </row>
    <row r="2" spans="1:4" x14ac:dyDescent="0.25">
      <c r="A2" s="14" t="s">
        <v>51</v>
      </c>
      <c r="B2" s="15">
        <f>SUM(B3:B4)</f>
        <v>10774940</v>
      </c>
      <c r="C2" s="14" t="s">
        <v>28</v>
      </c>
      <c r="D2" s="15">
        <f>SUM(D3:D14)</f>
        <v>12373000</v>
      </c>
    </row>
    <row r="3" spans="1:4" x14ac:dyDescent="0.25">
      <c r="A3" s="16" t="s">
        <v>20</v>
      </c>
      <c r="B3" s="17">
        <f>2274940+5000000</f>
        <v>7274940</v>
      </c>
      <c r="C3" s="16" t="s">
        <v>29</v>
      </c>
      <c r="D3" s="17">
        <v>334000</v>
      </c>
    </row>
    <row r="4" spans="1:4" x14ac:dyDescent="0.25">
      <c r="A4" s="16" t="s">
        <v>21</v>
      </c>
      <c r="B4" s="18">
        <v>3500000</v>
      </c>
      <c r="C4" s="16" t="s">
        <v>30</v>
      </c>
      <c r="D4" s="18">
        <v>297000</v>
      </c>
    </row>
    <row r="5" spans="1:4" x14ac:dyDescent="0.25">
      <c r="A5" s="14" t="s">
        <v>52</v>
      </c>
      <c r="B5" s="15">
        <f>SUM(B6:B7)</f>
        <v>6700000</v>
      </c>
      <c r="C5" s="16" t="s">
        <v>31</v>
      </c>
      <c r="D5" s="18">
        <v>1782000</v>
      </c>
    </row>
    <row r="6" spans="1:4" x14ac:dyDescent="0.25">
      <c r="A6" s="19" t="s">
        <v>39</v>
      </c>
      <c r="B6" s="20">
        <f>2000000+700000</f>
        <v>2700000</v>
      </c>
      <c r="C6" s="16" t="s">
        <v>32</v>
      </c>
      <c r="D6" s="18">
        <v>0</v>
      </c>
    </row>
    <row r="7" spans="1:4" x14ac:dyDescent="0.25">
      <c r="A7" s="16" t="s">
        <v>22</v>
      </c>
      <c r="B7" s="20">
        <v>4000000</v>
      </c>
      <c r="C7" s="16" t="s">
        <v>33</v>
      </c>
      <c r="D7" s="18">
        <v>0</v>
      </c>
    </row>
    <row r="8" spans="1:4" x14ac:dyDescent="0.25">
      <c r="A8" s="14" t="s">
        <v>23</v>
      </c>
      <c r="B8" s="15">
        <v>0</v>
      </c>
      <c r="C8" s="16" t="s">
        <v>34</v>
      </c>
      <c r="D8" s="18">
        <v>4895000</v>
      </c>
    </row>
    <row r="9" spans="1:4" x14ac:dyDescent="0.25">
      <c r="A9" s="14" t="s">
        <v>24</v>
      </c>
      <c r="B9" s="15">
        <f>SUM(B10:B15)</f>
        <v>2169288</v>
      </c>
      <c r="C9" s="16" t="s">
        <v>35</v>
      </c>
      <c r="D9" s="18">
        <v>1276000</v>
      </c>
    </row>
    <row r="10" spans="1:4" x14ac:dyDescent="0.25">
      <c r="A10" s="16" t="s">
        <v>25</v>
      </c>
      <c r="B10" s="18">
        <v>400000</v>
      </c>
      <c r="C10" s="16" t="s">
        <v>36</v>
      </c>
      <c r="D10" s="18">
        <v>2694000</v>
      </c>
    </row>
    <row r="11" spans="1:4" x14ac:dyDescent="0.25">
      <c r="A11" s="16" t="s">
        <v>26</v>
      </c>
      <c r="B11" s="18">
        <v>500000</v>
      </c>
      <c r="C11" s="16" t="s">
        <v>37</v>
      </c>
      <c r="D11" s="18">
        <v>330000</v>
      </c>
    </row>
    <row r="12" spans="1:4" x14ac:dyDescent="0.25">
      <c r="A12" s="16" t="s">
        <v>27</v>
      </c>
      <c r="B12" s="18">
        <v>400000</v>
      </c>
      <c r="C12" s="16" t="s">
        <v>38</v>
      </c>
      <c r="D12" s="18">
        <v>27000</v>
      </c>
    </row>
    <row r="13" spans="1:4" x14ac:dyDescent="0.25">
      <c r="A13" s="16" t="s">
        <v>46</v>
      </c>
      <c r="B13" s="18">
        <v>619288</v>
      </c>
      <c r="C13" s="16" t="s">
        <v>49</v>
      </c>
      <c r="D13" s="18">
        <v>400000</v>
      </c>
    </row>
    <row r="14" spans="1:4" x14ac:dyDescent="0.25">
      <c r="A14" s="16" t="s">
        <v>47</v>
      </c>
      <c r="B14" s="18">
        <v>200000</v>
      </c>
      <c r="C14" s="16" t="s">
        <v>50</v>
      </c>
      <c r="D14" s="18">
        <v>338000</v>
      </c>
    </row>
    <row r="15" spans="1:4" x14ac:dyDescent="0.25">
      <c r="A15" s="16" t="s">
        <v>48</v>
      </c>
      <c r="B15" s="18">
        <v>50000</v>
      </c>
      <c r="C15" s="14" t="s">
        <v>42</v>
      </c>
      <c r="D15" s="22">
        <f>D16</f>
        <v>45000</v>
      </c>
    </row>
    <row r="16" spans="1:4" x14ac:dyDescent="0.25">
      <c r="A16" s="14" t="s">
        <v>40</v>
      </c>
      <c r="B16" s="15">
        <f>B17</f>
        <v>354000</v>
      </c>
      <c r="C16" s="16" t="s">
        <v>43</v>
      </c>
      <c r="D16" s="18">
        <v>45000</v>
      </c>
    </row>
    <row r="17" spans="1:4" x14ac:dyDescent="0.25">
      <c r="A17" s="21" t="s">
        <v>41</v>
      </c>
      <c r="B17" s="18">
        <v>354000</v>
      </c>
      <c r="C17" s="14" t="s">
        <v>44</v>
      </c>
      <c r="D17" s="22">
        <f>D18</f>
        <v>484670</v>
      </c>
    </row>
    <row r="18" spans="1:4" ht="30" x14ac:dyDescent="0.25">
      <c r="C18" s="21" t="s">
        <v>45</v>
      </c>
      <c r="D18" s="18">
        <v>484670</v>
      </c>
    </row>
    <row r="36" spans="2:2" x14ac:dyDescent="0.25">
      <c r="B36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D20838EBF2FB42837130A4AEE42CF2" ma:contentTypeVersion="16" ma:contentTypeDescription="Create a new document." ma:contentTypeScope="" ma:versionID="29fd11891911f1fda2aaefb0895bf490">
  <xsd:schema xmlns:xsd="http://www.w3.org/2001/XMLSchema" xmlns:xs="http://www.w3.org/2001/XMLSchema" xmlns:p="http://schemas.microsoft.com/office/2006/metadata/properties" xmlns:ns2="8f98bae5-a605-4eed-a871-1ef8b53b6521" xmlns:ns3="d612c6d0-d459-443a-b239-e989686eeb22" targetNamespace="http://schemas.microsoft.com/office/2006/metadata/properties" ma:root="true" ma:fieldsID="97cf66b42e8791170fe79320efb0e682" ns2:_="" ns3:_="">
    <xsd:import namespace="8f98bae5-a605-4eed-a871-1ef8b53b6521"/>
    <xsd:import namespace="d612c6d0-d459-443a-b239-e989686eeb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8bae5-a605-4eed-a871-1ef8b53b6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74a9f3f-c33f-43ed-8ee9-80d136ec9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2c6d0-d459-443a-b239-e989686eeb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e05a909-feee-4072-9d34-15c14fed7c71}" ma:internalName="TaxCatchAll" ma:showField="CatchAllData" ma:web="d612c6d0-d459-443a-b239-e989686eeb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44572-E7F5-42DA-BD60-C6A79FD8A0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E74A3-5148-4DDE-9EC2-C76DF0D88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98bae5-a605-4eed-a871-1ef8b53b6521"/>
    <ds:schemaRef ds:uri="d612c6d0-d459-443a-b239-e989686ee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</vt:lpstr>
      <vt:lpstr>CIP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Purinton</dc:creator>
  <cp:lastModifiedBy>Dustin Purinton</cp:lastModifiedBy>
  <dcterms:created xsi:type="dcterms:W3CDTF">2015-06-05T18:17:20Z</dcterms:created>
  <dcterms:modified xsi:type="dcterms:W3CDTF">2023-04-14T00:16:42Z</dcterms:modified>
</cp:coreProperties>
</file>